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ider\Downloads\"/>
    </mc:Choice>
  </mc:AlternateContent>
  <xr:revisionPtr revIDLastSave="0" documentId="8_{6D311C93-1ECB-46F8-B8FD-146CCC927C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ésultats" sheetId="1" r:id="rId1"/>
    <sheet name="QA-QC" sheetId="5" r:id="rId2"/>
    <sheet name="Feuil2" sheetId="6" state="hidden" r:id="rId3"/>
    <sheet name="Feuil1" sheetId="4" state="hidden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5" l="1"/>
  <c r="C28" i="5" l="1"/>
  <c r="D29" i="5" s="1"/>
  <c r="C32" i="5"/>
  <c r="B32" i="5"/>
  <c r="D27" i="5"/>
  <c r="D26" i="5"/>
  <c r="D25" i="5"/>
  <c r="D24" i="5"/>
  <c r="C22" i="5"/>
  <c r="B22" i="5"/>
  <c r="B5" i="5" l="1"/>
  <c r="D35" i="5" l="1"/>
  <c r="D34" i="5"/>
  <c r="D37" i="5"/>
  <c r="D36" i="5"/>
  <c r="C38" i="5"/>
  <c r="D39" i="5" s="1"/>
</calcChain>
</file>

<file path=xl/sharedStrings.xml><?xml version="1.0" encoding="utf-8"?>
<sst xmlns="http://schemas.openxmlformats.org/spreadsheetml/2006/main" count="121" uniqueCount="74">
  <si>
    <t>Date:</t>
  </si>
  <si>
    <t>Nom:</t>
  </si>
  <si>
    <t>Unité:</t>
  </si>
  <si>
    <t>N° CTRL</t>
  </si>
  <si>
    <t>Valeur cible</t>
  </si>
  <si>
    <t>Valeur analysé</t>
  </si>
  <si>
    <t xml:space="preserve"> +/- 10%</t>
  </si>
  <si>
    <t>&lt; +/- 10%</t>
  </si>
  <si>
    <t>Commentaire:</t>
  </si>
  <si>
    <t>Date</t>
  </si>
  <si>
    <t>Signature du technicien</t>
  </si>
  <si>
    <t>Signature du responsable</t>
  </si>
  <si>
    <t>%</t>
  </si>
  <si>
    <t>Valeurs des QC</t>
  </si>
  <si>
    <t>Valeurs des blancs</t>
  </si>
  <si>
    <t>Blanc 1</t>
  </si>
  <si>
    <t>Blanc 2</t>
  </si>
  <si>
    <t>Blanc 3</t>
  </si>
  <si>
    <t>Blanc 4</t>
  </si>
  <si>
    <t>Recovery</t>
  </si>
  <si>
    <t>SD</t>
  </si>
  <si>
    <t>RSD%</t>
  </si>
  <si>
    <t>Calibration:</t>
  </si>
  <si>
    <t>Type:</t>
  </si>
  <si>
    <t>Coef:</t>
  </si>
  <si>
    <t>Nbr de point:</t>
  </si>
  <si>
    <t>Nbr ech</t>
  </si>
  <si>
    <t>Nbr CTRL</t>
  </si>
  <si>
    <t>Ratio</t>
  </si>
  <si>
    <t xml:space="preserve">Name </t>
  </si>
  <si>
    <t>mg/l</t>
  </si>
  <si>
    <t xml:space="preserve"> [mg/]</t>
  </si>
  <si>
    <t>Mth interne:</t>
  </si>
  <si>
    <t>LOQ [mg/l]</t>
  </si>
  <si>
    <t>Méthode</t>
  </si>
  <si>
    <t>Analyte</t>
  </si>
  <si>
    <t>N° Blanc</t>
  </si>
  <si>
    <t>TC</t>
  </si>
  <si>
    <t>TOC/DOC</t>
  </si>
  <si>
    <t>TIC/DIC</t>
  </si>
  <si>
    <t>Résultats d'analyse  TC, TOC, TIC, TN</t>
  </si>
  <si>
    <t>QA/QC TC, TOC, TIC, TN</t>
  </si>
  <si>
    <t>TOC01</t>
  </si>
  <si>
    <t>Npoc precise</t>
  </si>
  <si>
    <t>TOC02</t>
  </si>
  <si>
    <t>TOC03</t>
  </si>
  <si>
    <t>TOC04</t>
  </si>
  <si>
    <t>Npoc precise/TNb</t>
  </si>
  <si>
    <t>TIC</t>
  </si>
  <si>
    <t>Ref:Elementar</t>
  </si>
  <si>
    <t>TOC05</t>
  </si>
  <si>
    <t>TOC06</t>
  </si>
  <si>
    <t>TOC/TN</t>
  </si>
  <si>
    <t>TOC07</t>
  </si>
  <si>
    <t>TOC08</t>
  </si>
  <si>
    <t>La LOQ est recalculée selon la dilution utilisée lors de l'analyse des échantillons. LOQ (calibration) X facteur dilution. Attention aux unités.</t>
  </si>
  <si>
    <t>&lt;loq</t>
  </si>
  <si>
    <t>QC2</t>
  </si>
  <si>
    <t>QC10</t>
  </si>
  <si>
    <t xml:space="preserve">linéaire </t>
  </si>
  <si>
    <t>TP SSIE</t>
  </si>
  <si>
    <t>DOC</t>
  </si>
  <si>
    <t>TOC</t>
  </si>
  <si>
    <t>1M</t>
  </si>
  <si>
    <t>2M</t>
  </si>
  <si>
    <t>4.1 M</t>
  </si>
  <si>
    <t>4.2 M</t>
  </si>
  <si>
    <t>5 M</t>
  </si>
  <si>
    <t>6.2 C</t>
  </si>
  <si>
    <t>6.3 C</t>
  </si>
  <si>
    <t>7.1 S</t>
  </si>
  <si>
    <t>8 S</t>
  </si>
  <si>
    <t>9.1 S</t>
  </si>
  <si>
    <t>9.2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</si>
</sst>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9" fontId="0" fillId="0" borderId="1" xfId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10" fontId="0" fillId="0" borderId="1" xfId="1" applyNumberFormat="1" applyFont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164" fontId="0" fillId="0" borderId="0" xfId="0" applyNumberForma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/>
    </xf>
    <xf numFmtId="2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3" fillId="0" borderId="0" xfId="0" applyFont="1"/>
    <xf numFmtId="0" fontId="0" fillId="0" borderId="0" xfId="0" applyFont="1"/>
    <xf numFmtId="0" fontId="0" fillId="4" borderId="0" xfId="0" applyFill="1"/>
    <xf numFmtId="0" fontId="0" fillId="3" borderId="0" xfId="0" applyFill="1"/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4" fillId="0" borderId="0" xfId="0" applyFont="1"/>
    <xf numFmtId="0" fontId="6" fillId="2" borderId="1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5" borderId="0" xfId="0" applyFill="1" applyAlignment="1">
      <alignment horizontal="center"/>
    </xf>
    <xf numFmtId="1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6" xfId="0" applyBorder="1"/>
    <xf numFmtId="164" fontId="0" fillId="2" borderId="11" xfId="0" applyNumberFormat="1" applyFill="1" applyBorder="1" applyAlignment="1">
      <alignment horizontal="center"/>
    </xf>
    <xf numFmtId="0" fontId="0" fillId="0" borderId="11" xfId="0" applyBorder="1" applyAlignment="1">
      <alignment horizontal="center"/>
    </xf>
    <xf numFmtId="14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Normal" xfId="0" builtinId="0"/>
    <cellStyle name="Percent" xfId="1" builtinId="5"/>
  </cellStyles>
  <dxfs count="9">
    <dxf>
      <font>
        <color rgb="FF9C0006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rgb="FFFF505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48</xdr:row>
      <xdr:rowOff>11207</xdr:rowOff>
    </xdr:from>
    <xdr:to>
      <xdr:col>2</xdr:col>
      <xdr:colOff>425824</xdr:colOff>
      <xdr:row>48</xdr:row>
      <xdr:rowOff>355221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EEAD50A-46F5-44A4-B8B2-F4590314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8677" y="9256060"/>
          <a:ext cx="1221441" cy="344014"/>
        </a:xfrm>
        <a:prstGeom prst="rect">
          <a:avLst/>
        </a:prstGeom>
      </xdr:spPr>
    </xdr:pic>
    <xdr:clientData/>
  </xdr:twoCellAnchor>
  <xdr:twoCellAnchor editAs="oneCell">
    <xdr:from>
      <xdr:col>4</xdr:col>
      <xdr:colOff>609599</xdr:colOff>
      <xdr:row>48</xdr:row>
      <xdr:rowOff>70523</xdr:rowOff>
    </xdr:from>
    <xdr:to>
      <xdr:col>5</xdr:col>
      <xdr:colOff>283802</xdr:colOff>
      <xdr:row>48</xdr:row>
      <xdr:rowOff>302683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1C96B5-57C8-4A9C-B18C-D29F4EA84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6799" y="8793182"/>
          <a:ext cx="741003" cy="2321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ommun\1_Chimie_inorganique\1_R&#233;sultats\4_TOC\2023_TIC_TOC\2023.09.06_TOC_TN_Meng_Chen_GR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42"/>
  <sheetViews>
    <sheetView tabSelected="1" zoomScaleNormal="100" workbookViewId="0">
      <selection activeCell="D12" sqref="D12:D37"/>
    </sheetView>
  </sheetViews>
  <sheetFormatPr defaultColWidth="11.44140625" defaultRowHeight="14.4" x14ac:dyDescent="0.3"/>
  <cols>
    <col min="2" max="2" width="20" customWidth="1"/>
    <col min="3" max="3" width="16.33203125" customWidth="1"/>
  </cols>
  <sheetData>
    <row r="2" spans="1:3" ht="21" x14ac:dyDescent="0.4">
      <c r="A2" s="29" t="s">
        <v>40</v>
      </c>
    </row>
    <row r="3" spans="1:3" ht="18" x14ac:dyDescent="0.35">
      <c r="A3" s="1"/>
    </row>
    <row r="4" spans="1:3" x14ac:dyDescent="0.3">
      <c r="A4" s="2" t="s">
        <v>1</v>
      </c>
      <c r="B4" s="35" t="s">
        <v>60</v>
      </c>
    </row>
    <row r="5" spans="1:3" x14ac:dyDescent="0.3">
      <c r="A5" s="2" t="s">
        <v>2</v>
      </c>
      <c r="B5" s="35"/>
    </row>
    <row r="6" spans="1:3" x14ac:dyDescent="0.3">
      <c r="A6" s="2" t="s">
        <v>0</v>
      </c>
      <c r="B6" s="34">
        <v>45211</v>
      </c>
    </row>
    <row r="10" spans="1:3" x14ac:dyDescent="0.3">
      <c r="A10" s="15" t="s">
        <v>29</v>
      </c>
      <c r="B10" s="16" t="s">
        <v>61</v>
      </c>
      <c r="C10" s="16" t="s">
        <v>62</v>
      </c>
    </row>
    <row r="11" spans="1:3" x14ac:dyDescent="0.3">
      <c r="A11" s="15"/>
      <c r="B11" s="6" t="s">
        <v>30</v>
      </c>
      <c r="C11" s="6" t="s">
        <v>30</v>
      </c>
    </row>
    <row r="12" spans="1:3" x14ac:dyDescent="0.3">
      <c r="A12" s="28" t="s">
        <v>63</v>
      </c>
      <c r="B12" s="19">
        <v>2.5926674743184019</v>
      </c>
      <c r="C12" s="19">
        <v>2.3631648295026695</v>
      </c>
    </row>
    <row r="13" spans="1:3" x14ac:dyDescent="0.3">
      <c r="A13" s="28" t="s">
        <v>63</v>
      </c>
      <c r="B13" s="19">
        <v>2.6530629071646472</v>
      </c>
      <c r="C13" s="19">
        <v>2.3027693966564242</v>
      </c>
    </row>
    <row r="14" spans="1:3" x14ac:dyDescent="0.3">
      <c r="A14" s="28" t="s">
        <v>64</v>
      </c>
      <c r="B14" s="19">
        <v>2.940276743366792</v>
      </c>
      <c r="C14" s="19">
        <v>2.3953757270206673</v>
      </c>
    </row>
    <row r="15" spans="1:3" x14ac:dyDescent="0.3">
      <c r="A15" s="28" t="s">
        <v>64</v>
      </c>
      <c r="B15" s="19">
        <v>2.9657770372352066</v>
      </c>
      <c r="C15" s="19">
        <v>2.4611396427865788</v>
      </c>
    </row>
    <row r="16" spans="1:3" x14ac:dyDescent="0.3">
      <c r="A16" s="28" t="s">
        <v>65</v>
      </c>
      <c r="B16" s="19">
        <v>2.1739258065844345</v>
      </c>
      <c r="C16" s="19">
        <v>1.9175807471703707</v>
      </c>
    </row>
    <row r="17" spans="1:3" x14ac:dyDescent="0.3">
      <c r="A17" s="28" t="s">
        <v>65</v>
      </c>
      <c r="B17" s="19">
        <v>2.2047945833725153</v>
      </c>
      <c r="C17" s="19">
        <v>2.1309779432271041</v>
      </c>
    </row>
    <row r="18" spans="1:3" x14ac:dyDescent="0.3">
      <c r="A18" s="28" t="s">
        <v>66</v>
      </c>
      <c r="B18" s="19">
        <v>2.1309779432271041</v>
      </c>
      <c r="C18" s="19">
        <v>1.9269755922797867</v>
      </c>
    </row>
    <row r="19" spans="1:3" x14ac:dyDescent="0.3">
      <c r="A19" s="28" t="s">
        <v>66</v>
      </c>
      <c r="B19" s="19">
        <v>2.1752679273143509</v>
      </c>
      <c r="C19" s="19">
        <v>2.0195819226440297</v>
      </c>
    </row>
    <row r="20" spans="1:3" x14ac:dyDescent="0.3">
      <c r="A20" s="28" t="s">
        <v>67</v>
      </c>
      <c r="B20" s="19">
        <v>2.6933265290621442</v>
      </c>
      <c r="C20" s="19">
        <v>1.9216071093601204</v>
      </c>
    </row>
    <row r="21" spans="1:3" x14ac:dyDescent="0.3">
      <c r="A21" s="28" t="s">
        <v>67</v>
      </c>
      <c r="B21" s="19">
        <v>2.7913013423460535</v>
      </c>
      <c r="C21" s="19">
        <v>2.0638719067312761</v>
      </c>
    </row>
    <row r="22" spans="1:3" x14ac:dyDescent="0.3">
      <c r="A22" s="28" t="s">
        <v>68</v>
      </c>
      <c r="B22" s="19">
        <v>1.8451062277548762</v>
      </c>
      <c r="C22" s="19">
        <v>1.0411759105348548</v>
      </c>
    </row>
    <row r="23" spans="1:3" x14ac:dyDescent="0.3">
      <c r="A23" s="28" t="s">
        <v>68</v>
      </c>
      <c r="B23" s="19">
        <v>1.9323440751994529</v>
      </c>
      <c r="C23" s="19">
        <v>1.0505707556442707</v>
      </c>
    </row>
    <row r="24" spans="1:3" x14ac:dyDescent="0.3">
      <c r="A24" s="28" t="s">
        <v>69</v>
      </c>
      <c r="B24" s="19">
        <v>1.6733147743255561</v>
      </c>
      <c r="C24" s="19">
        <v>1.0814395324323518</v>
      </c>
    </row>
    <row r="25" spans="1:3" x14ac:dyDescent="0.3">
      <c r="A25" s="28" t="s">
        <v>69</v>
      </c>
      <c r="B25" s="19">
        <v>1.7417629315513008</v>
      </c>
      <c r="C25" s="19">
        <v>1.2263885712633407</v>
      </c>
    </row>
    <row r="26" spans="1:3" x14ac:dyDescent="0.3">
      <c r="A26" s="28" t="s">
        <v>70</v>
      </c>
      <c r="B26" s="19">
        <v>2.3698754331522527</v>
      </c>
      <c r="C26" s="19">
        <v>2.1242673395775213</v>
      </c>
    </row>
    <row r="27" spans="1:3" x14ac:dyDescent="0.3">
      <c r="A27" s="28" t="s">
        <v>70</v>
      </c>
      <c r="B27" s="19">
        <v>2.4275866245386646</v>
      </c>
      <c r="C27" s="19">
        <v>2.106819770088606</v>
      </c>
    </row>
    <row r="28" spans="1:3" x14ac:dyDescent="0.3">
      <c r="A28" s="28">
        <v>7.2</v>
      </c>
      <c r="B28" s="19">
        <v>1.9095280227908713</v>
      </c>
      <c r="C28" s="19">
        <v>1.5109181660056521</v>
      </c>
    </row>
    <row r="29" spans="1:3" x14ac:dyDescent="0.3">
      <c r="A29" s="28">
        <v>7.2</v>
      </c>
      <c r="B29" s="19">
        <v>1.9618707312576174</v>
      </c>
      <c r="C29" s="19">
        <v>1.5807084439613133</v>
      </c>
    </row>
    <row r="30" spans="1:3" x14ac:dyDescent="0.3">
      <c r="A30" s="28" t="s">
        <v>71</v>
      </c>
      <c r="B30" s="19">
        <v>1.0814395324323518</v>
      </c>
      <c r="C30" s="19">
        <v>0.86535809491578508</v>
      </c>
    </row>
    <row r="31" spans="1:3" x14ac:dyDescent="0.3">
      <c r="A31" s="28" t="s">
        <v>71</v>
      </c>
      <c r="B31" s="19">
        <v>1.2143094846940916</v>
      </c>
      <c r="C31" s="19">
        <v>0.9928595642578586</v>
      </c>
    </row>
    <row r="32" spans="1:3" x14ac:dyDescent="0.3">
      <c r="A32" s="28" t="s">
        <v>72</v>
      </c>
      <c r="B32" s="19">
        <v>2.3161906039555902</v>
      </c>
      <c r="C32" s="19">
        <v>1.937712558119119</v>
      </c>
    </row>
    <row r="33" spans="1:3" x14ac:dyDescent="0.3">
      <c r="A33" s="28" t="s">
        <v>72</v>
      </c>
      <c r="B33" s="19">
        <v>2.3886651233710845</v>
      </c>
      <c r="C33" s="19">
        <v>2.0289767677534454</v>
      </c>
    </row>
    <row r="34" spans="1:3" x14ac:dyDescent="0.3">
      <c r="A34" s="28" t="s">
        <v>73</v>
      </c>
      <c r="B34" s="19">
        <v>2.0504506994321106</v>
      </c>
      <c r="C34" s="19">
        <v>1.6666041706759733</v>
      </c>
    </row>
    <row r="35" spans="1:3" x14ac:dyDescent="0.3">
      <c r="A35" s="28" t="s">
        <v>73</v>
      </c>
      <c r="B35" s="19">
        <v>2.1430570297963532</v>
      </c>
      <c r="C35" s="19">
        <v>1.7672632254197156</v>
      </c>
    </row>
    <row r="36" spans="1:3" x14ac:dyDescent="0.3">
      <c r="A36" s="28">
        <v>9.35</v>
      </c>
      <c r="B36" s="19">
        <v>6.4606594179379373</v>
      </c>
      <c r="C36" s="19">
        <v>55.234668863835765</v>
      </c>
    </row>
    <row r="37" spans="1:3" x14ac:dyDescent="0.3">
      <c r="A37" s="28">
        <v>9.35</v>
      </c>
      <c r="B37" s="19">
        <v>6.4620015386678542</v>
      </c>
      <c r="C37" s="19">
        <v>53.820073614503706</v>
      </c>
    </row>
    <row r="39" spans="1:3" x14ac:dyDescent="0.3">
      <c r="A39" s="2" t="s">
        <v>33</v>
      </c>
      <c r="B39" s="28">
        <v>0.5</v>
      </c>
      <c r="C39" s="28">
        <v>0.5</v>
      </c>
    </row>
    <row r="41" spans="1:3" x14ac:dyDescent="0.3">
      <c r="A41" t="s">
        <v>8</v>
      </c>
    </row>
    <row r="42" spans="1:3" x14ac:dyDescent="0.3">
      <c r="A42" t="s">
        <v>55</v>
      </c>
    </row>
  </sheetData>
  <sheetProtection algorithmName="SHA-512" hashValue="tvJsjegpUR0f1st/8XoWky1SkpsqzcqYaJJwigFvIF9L5c+A/JeQTyh+1INlheTpDDKnn/c8+imBuD3HoUOdvQ==" saltValue="dq5Q5gYmoIZvXQBR22aEjg==" spinCount="100000" sheet="1" objects="1" scenarios="1"/>
  <conditionalFormatting sqref="C12:C37">
    <cfRule type="cellIs" dxfId="8" priority="2" operator="lessThan">
      <formula>0.5</formula>
    </cfRule>
  </conditionalFormatting>
  <conditionalFormatting sqref="B12:B37">
    <cfRule type="cellIs" dxfId="7" priority="1" operator="lessThan">
      <formula>0.5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 xml:space="preserve">&amp;L&amp;G
&amp;R&amp;8FACULTÉ DE L’ENVIRONNEMENT NATUREL, ARCHITECTURAL ET CONSTRUIT
INSTITUT DES SCIENCES ET TECHNOLOGIES DE L’ENVIRONNEMENT (ISTE)
CENTRAL ENVIRONMENTAL LABORATORY (GR-CEL)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49"/>
  <sheetViews>
    <sheetView topLeftCell="A29" zoomScale="85" zoomScaleNormal="85" workbookViewId="0">
      <selection activeCell="D49" sqref="D49"/>
    </sheetView>
  </sheetViews>
  <sheetFormatPr defaultColWidth="11.5546875" defaultRowHeight="14.4" x14ac:dyDescent="0.3"/>
  <cols>
    <col min="1" max="6" width="15.5546875" customWidth="1"/>
    <col min="7" max="7" width="7.109375" customWidth="1"/>
  </cols>
  <sheetData>
    <row r="2" spans="1:6" ht="23.4" x14ac:dyDescent="0.45">
      <c r="A2" s="44" t="s">
        <v>41</v>
      </c>
      <c r="B2" s="45"/>
      <c r="C2" s="45"/>
      <c r="D2" s="45"/>
      <c r="E2" s="45"/>
      <c r="F2" s="46"/>
    </row>
    <row r="3" spans="1:6" x14ac:dyDescent="0.3">
      <c r="A3" s="23"/>
      <c r="B3" s="24"/>
      <c r="C3" s="24"/>
      <c r="D3" s="24"/>
      <c r="E3" s="24"/>
      <c r="F3" s="24"/>
    </row>
    <row r="4" spans="1:6" x14ac:dyDescent="0.3">
      <c r="A4" s="2" t="s">
        <v>32</v>
      </c>
      <c r="B4" s="22" t="s">
        <v>54</v>
      </c>
    </row>
    <row r="5" spans="1:6" x14ac:dyDescent="0.3">
      <c r="A5" s="2" t="s">
        <v>0</v>
      </c>
      <c r="B5" s="31">
        <f>Résultats!$B$6</f>
        <v>45211</v>
      </c>
    </row>
    <row r="7" spans="1:6" x14ac:dyDescent="0.3">
      <c r="A7" t="s">
        <v>14</v>
      </c>
      <c r="D7" t="s">
        <v>22</v>
      </c>
    </row>
    <row r="9" spans="1:6" x14ac:dyDescent="0.3">
      <c r="A9" s="47" t="s">
        <v>36</v>
      </c>
      <c r="B9" s="30" t="s">
        <v>38</v>
      </c>
      <c r="D9" s="13" t="s">
        <v>24</v>
      </c>
      <c r="E9" s="21">
        <v>0.99939999999999996</v>
      </c>
    </row>
    <row r="10" spans="1:6" x14ac:dyDescent="0.3">
      <c r="A10" s="48"/>
      <c r="B10" s="6" t="s">
        <v>31</v>
      </c>
      <c r="D10" s="13" t="s">
        <v>25</v>
      </c>
      <c r="E10" s="28">
        <v>11</v>
      </c>
    </row>
    <row r="11" spans="1:6" x14ac:dyDescent="0.3">
      <c r="A11" s="2" t="s">
        <v>15</v>
      </c>
      <c r="B11" s="21" t="s">
        <v>56</v>
      </c>
      <c r="D11" s="13" t="s">
        <v>23</v>
      </c>
      <c r="E11" s="28" t="s">
        <v>59</v>
      </c>
    </row>
    <row r="12" spans="1:6" x14ac:dyDescent="0.3">
      <c r="A12" s="3" t="s">
        <v>16</v>
      </c>
      <c r="B12" s="21" t="s">
        <v>56</v>
      </c>
      <c r="E12" s="18"/>
    </row>
    <row r="13" spans="1:6" x14ac:dyDescent="0.3">
      <c r="A13" s="3" t="s">
        <v>17</v>
      </c>
      <c r="B13" s="21" t="s">
        <v>56</v>
      </c>
      <c r="D13" s="14" t="s">
        <v>26</v>
      </c>
      <c r="E13" s="28">
        <v>26</v>
      </c>
    </row>
    <row r="14" spans="1:6" x14ac:dyDescent="0.3">
      <c r="A14" s="3" t="s">
        <v>18</v>
      </c>
      <c r="B14" s="21" t="s">
        <v>56</v>
      </c>
      <c r="D14" s="14" t="s">
        <v>27</v>
      </c>
      <c r="E14" s="28">
        <v>4</v>
      </c>
    </row>
    <row r="15" spans="1:6" x14ac:dyDescent="0.3">
      <c r="A15" s="3"/>
      <c r="B15" s="21"/>
      <c r="D15" s="14" t="s">
        <v>28</v>
      </c>
      <c r="E15" s="32">
        <f>E13/E14</f>
        <v>6.5</v>
      </c>
    </row>
    <row r="17" spans="1:6" x14ac:dyDescent="0.3">
      <c r="A17" s="6" t="s">
        <v>33</v>
      </c>
      <c r="B17" s="20">
        <v>0.5</v>
      </c>
      <c r="C17" s="18"/>
      <c r="D17" s="18"/>
      <c r="E17" s="18"/>
      <c r="F17" s="18"/>
    </row>
    <row r="19" spans="1:6" x14ac:dyDescent="0.3">
      <c r="A19" t="s">
        <v>13</v>
      </c>
    </row>
    <row r="21" spans="1:6" x14ac:dyDescent="0.3">
      <c r="B21" s="6" t="s">
        <v>4</v>
      </c>
      <c r="C21" s="6" t="s">
        <v>5</v>
      </c>
    </row>
    <row r="22" spans="1:6" x14ac:dyDescent="0.3">
      <c r="A22" s="42" t="s">
        <v>3</v>
      </c>
      <c r="B22" s="6" t="str">
        <f>$B$9</f>
        <v>TOC/DOC</v>
      </c>
      <c r="C22" s="6" t="str">
        <f>$B$9</f>
        <v>TOC/DOC</v>
      </c>
      <c r="D22" s="6" t="s">
        <v>19</v>
      </c>
    </row>
    <row r="23" spans="1:6" x14ac:dyDescent="0.3">
      <c r="A23" s="43"/>
      <c r="B23" s="6" t="s">
        <v>31</v>
      </c>
      <c r="C23" s="6" t="s">
        <v>31</v>
      </c>
      <c r="D23" s="6" t="s">
        <v>12</v>
      </c>
    </row>
    <row r="24" spans="1:6" x14ac:dyDescent="0.3">
      <c r="A24" s="2" t="s">
        <v>57</v>
      </c>
      <c r="B24" s="20">
        <v>3.0036</v>
      </c>
      <c r="C24" s="20">
        <v>2.7282216680399749</v>
      </c>
      <c r="D24" s="4">
        <f>C24/B24</f>
        <v>0.90831724198960406</v>
      </c>
    </row>
    <row r="25" spans="1:6" x14ac:dyDescent="0.3">
      <c r="A25" s="2" t="s">
        <v>57</v>
      </c>
      <c r="B25" s="20">
        <v>3.0036</v>
      </c>
      <c r="C25" s="20">
        <v>2.7993540667255528</v>
      </c>
      <c r="D25" s="4">
        <f t="shared" ref="D25:D27" si="0">C25/B25</f>
        <v>0.93199962269461734</v>
      </c>
    </row>
    <row r="26" spans="1:6" x14ac:dyDescent="0.3">
      <c r="A26" s="2" t="s">
        <v>57</v>
      </c>
      <c r="B26" s="20">
        <v>3.0036</v>
      </c>
      <c r="C26" s="20">
        <v>2.9724876408847893</v>
      </c>
      <c r="D26" s="4">
        <f t="shared" si="0"/>
        <v>0.98964164365587604</v>
      </c>
    </row>
    <row r="27" spans="1:6" x14ac:dyDescent="0.3">
      <c r="A27" s="2" t="s">
        <v>57</v>
      </c>
      <c r="B27" s="20">
        <v>3.0036</v>
      </c>
      <c r="C27" s="20">
        <v>3.0020142969429537</v>
      </c>
      <c r="D27" s="4">
        <f t="shared" si="0"/>
        <v>0.99947206583531556</v>
      </c>
    </row>
    <row r="28" spans="1:6" x14ac:dyDescent="0.3">
      <c r="A28" s="7" t="s">
        <v>20</v>
      </c>
      <c r="B28" s="2"/>
      <c r="C28" s="5">
        <f>(STDEVA(C24:C27))</f>
        <v>0.13279254312180927</v>
      </c>
      <c r="D28" s="2"/>
      <c r="E28" s="9"/>
    </row>
    <row r="29" spans="1:6" x14ac:dyDescent="0.3">
      <c r="A29" s="7" t="s">
        <v>21</v>
      </c>
      <c r="B29" s="2"/>
      <c r="C29" s="5"/>
      <c r="D29" s="8">
        <f>C28/(AVERAGE(C24:C27))</f>
        <v>4.6180367374225782E-2</v>
      </c>
      <c r="E29" s="9"/>
    </row>
    <row r="30" spans="1:6" s="10" customFormat="1" x14ac:dyDescent="0.3">
      <c r="A30" s="9"/>
      <c r="C30" s="11"/>
      <c r="D30" s="12"/>
      <c r="E30" s="9"/>
    </row>
    <row r="31" spans="1:6" x14ac:dyDescent="0.3">
      <c r="B31" s="38" t="s">
        <v>4</v>
      </c>
      <c r="C31" s="38" t="s">
        <v>5</v>
      </c>
      <c r="E31" s="9"/>
    </row>
    <row r="32" spans="1:6" x14ac:dyDescent="0.3">
      <c r="A32" s="42" t="s">
        <v>3</v>
      </c>
      <c r="B32" s="6" t="str">
        <f>$B$9</f>
        <v>TOC/DOC</v>
      </c>
      <c r="C32" s="6" t="str">
        <f>$B$9</f>
        <v>TOC/DOC</v>
      </c>
      <c r="D32" s="6" t="s">
        <v>19</v>
      </c>
      <c r="E32" s="9"/>
    </row>
    <row r="33" spans="1:6" x14ac:dyDescent="0.3">
      <c r="A33" s="43"/>
      <c r="B33" s="6" t="s">
        <v>31</v>
      </c>
      <c r="C33" s="6" t="s">
        <v>31</v>
      </c>
      <c r="D33" s="6" t="s">
        <v>12</v>
      </c>
      <c r="E33" s="9"/>
    </row>
    <row r="34" spans="1:6" x14ac:dyDescent="0.3">
      <c r="A34" s="36" t="s">
        <v>58</v>
      </c>
      <c r="B34" s="20">
        <v>10.012</v>
      </c>
      <c r="C34" s="37">
        <v>10.594391266080953</v>
      </c>
      <c r="D34" s="4">
        <f>C34/B34</f>
        <v>1.0581693234199911</v>
      </c>
    </row>
    <row r="35" spans="1:6" x14ac:dyDescent="0.3">
      <c r="A35" s="3" t="s">
        <v>58</v>
      </c>
      <c r="B35" s="20">
        <v>10.012</v>
      </c>
      <c r="C35" s="20">
        <v>10.66552366476653</v>
      </c>
      <c r="D35" s="4">
        <f t="shared" ref="D35:D37" si="1">C35/B35</f>
        <v>1.0652740376314951</v>
      </c>
    </row>
    <row r="36" spans="1:6" x14ac:dyDescent="0.3">
      <c r="A36" s="3" t="s">
        <v>58</v>
      </c>
      <c r="B36" s="20">
        <v>10.012</v>
      </c>
      <c r="C36" s="20">
        <v>10.171623236157235</v>
      </c>
      <c r="D36" s="4">
        <f t="shared" si="1"/>
        <v>1.0159431917855808</v>
      </c>
    </row>
    <row r="37" spans="1:6" x14ac:dyDescent="0.3">
      <c r="A37" s="3" t="s">
        <v>58</v>
      </c>
      <c r="B37" s="20">
        <v>10.012</v>
      </c>
      <c r="C37" s="20">
        <v>10.323282878637807</v>
      </c>
      <c r="D37" s="4">
        <f t="shared" si="1"/>
        <v>1.0310909786893534</v>
      </c>
    </row>
    <row r="38" spans="1:6" x14ac:dyDescent="0.3">
      <c r="A38" s="7" t="s">
        <v>20</v>
      </c>
      <c r="B38" s="2"/>
      <c r="C38" s="5">
        <f>(STDEVA(C34:C37))</f>
        <v>0.23118524665264945</v>
      </c>
      <c r="D38" s="2"/>
    </row>
    <row r="39" spans="1:6" x14ac:dyDescent="0.3">
      <c r="A39" s="7" t="s">
        <v>21</v>
      </c>
      <c r="B39" s="2"/>
      <c r="C39" s="5"/>
      <c r="D39" s="8">
        <f>C38/(AVERAGE(C34:C37))</f>
        <v>2.2146927311693088E-2</v>
      </c>
    </row>
    <row r="40" spans="1:6" x14ac:dyDescent="0.3">
      <c r="A40" s="9"/>
      <c r="B40" s="10"/>
      <c r="C40" s="11"/>
      <c r="D40" s="12"/>
    </row>
    <row r="41" spans="1:6" x14ac:dyDescent="0.3">
      <c r="A41" s="9"/>
      <c r="B41" s="10"/>
      <c r="C41" s="11"/>
      <c r="D41" s="12"/>
    </row>
    <row r="42" spans="1:6" x14ac:dyDescent="0.3">
      <c r="A42" s="25" t="s">
        <v>6</v>
      </c>
      <c r="B42" s="26" t="s">
        <v>7</v>
      </c>
    </row>
    <row r="44" spans="1:6" x14ac:dyDescent="0.3">
      <c r="A44" t="s">
        <v>8</v>
      </c>
    </row>
    <row r="45" spans="1:6" x14ac:dyDescent="0.3">
      <c r="A45" s="49"/>
      <c r="B45" s="50"/>
      <c r="C45" s="50"/>
      <c r="D45" s="50"/>
      <c r="E45" s="50"/>
      <c r="F45" s="51"/>
    </row>
    <row r="46" spans="1:6" x14ac:dyDescent="0.3">
      <c r="A46" s="52"/>
      <c r="B46" s="53"/>
      <c r="C46" s="53"/>
      <c r="D46" s="53"/>
      <c r="E46" s="53"/>
      <c r="F46" s="54"/>
    </row>
    <row r="48" spans="1:6" x14ac:dyDescent="0.3">
      <c r="A48" s="17" t="s">
        <v>9</v>
      </c>
      <c r="B48" s="17" t="s">
        <v>10</v>
      </c>
      <c r="C48" s="17"/>
      <c r="D48" s="17" t="s">
        <v>9</v>
      </c>
      <c r="E48" s="17" t="s">
        <v>11</v>
      </c>
      <c r="F48" s="17"/>
    </row>
    <row r="49" spans="1:6" ht="28.5" customHeight="1" x14ac:dyDescent="0.3">
      <c r="A49" s="27">
        <v>45211</v>
      </c>
      <c r="B49" s="40"/>
      <c r="C49" s="41"/>
      <c r="D49" s="39">
        <v>45215</v>
      </c>
      <c r="E49" s="40"/>
      <c r="F49" s="41"/>
    </row>
  </sheetData>
  <sheetProtection sheet="1" objects="1" scenarios="1"/>
  <mergeCells count="7">
    <mergeCell ref="B49:C49"/>
    <mergeCell ref="E49:F49"/>
    <mergeCell ref="A32:A33"/>
    <mergeCell ref="A2:F2"/>
    <mergeCell ref="A9:A10"/>
    <mergeCell ref="A22:A23"/>
    <mergeCell ref="A45:F46"/>
  </mergeCells>
  <conditionalFormatting sqref="D24:D27">
    <cfRule type="cellIs" dxfId="6" priority="12" operator="lessThan">
      <formula>0.899999999999999</formula>
    </cfRule>
    <cfRule type="cellIs" dxfId="5" priority="13" operator="greaterThan">
      <formula>1.1000000001</formula>
    </cfRule>
    <cfRule type="cellIs" dxfId="4" priority="14" operator="between">
      <formula>0.9</formula>
      <formula>1.1</formula>
    </cfRule>
  </conditionalFormatting>
  <conditionalFormatting sqref="D34:D37">
    <cfRule type="cellIs" dxfId="3" priority="9" operator="lessThan">
      <formula>0.899999999999999</formula>
    </cfRule>
    <cfRule type="cellIs" dxfId="2" priority="10" operator="greaterThan">
      <formula>1.1000000001</formula>
    </cfRule>
    <cfRule type="cellIs" dxfId="1" priority="11" operator="between">
      <formula>0.9</formula>
      <formula>1.1</formula>
    </cfRule>
  </conditionalFormatting>
  <conditionalFormatting sqref="B11:B15">
    <cfRule type="containsText" dxfId="0" priority="8" operator="containsText" text="&lt;loq">
      <formula>NOT(ISERROR(SEARCH("&lt;loq",B11)))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&amp;L&amp;G
&amp;R&amp;8FACULTÉ DE L’ENVIRONNEMENT NATUREL, ARCHITECTURAL ET CONSTRUIT
INSTITUT DES SCIENCES ET TECHNOLOGIES DE L’ENVIRONNEMENT (ISTE)
CENTRAL ENVIRONMENTAL LABORATORY (GR-CEL)
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Feuil1!$B$2:$B$15</xm:f>
          </x14:formula1>
          <xm:sqref>B4</xm:sqref>
        </x14:dataValidation>
        <x14:dataValidation type="list" allowBlank="1" showInputMessage="1" showErrorMessage="1" xr:uid="{5A1CA7EB-72AA-4B59-BBCA-A9CDA283AE70}">
          <x14:formula1>
            <xm:f>'Y:\commun\1_Chimie_inorganique\1_Résultats\4_TOC\2023_TIC_TOC\[2023.09.06_TOC_TN_Meng_Chen_GRCEL.xlsx]Feuil1'!#REF!</xm:f>
          </x14:formula1>
          <xm:sqref>B9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5546875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18"/>
  <sheetViews>
    <sheetView workbookViewId="0">
      <selection activeCell="E23" sqref="E23"/>
    </sheetView>
  </sheetViews>
  <sheetFormatPr defaultColWidth="11.5546875" defaultRowHeight="14.4" x14ac:dyDescent="0.3"/>
  <cols>
    <col min="3" max="3" width="24.109375" customWidth="1"/>
    <col min="4" max="4" width="19.6640625" style="18" customWidth="1"/>
  </cols>
  <sheetData>
    <row r="1" spans="2:4" x14ac:dyDescent="0.3">
      <c r="B1" s="18" t="s">
        <v>34</v>
      </c>
      <c r="C1" s="18" t="s">
        <v>35</v>
      </c>
      <c r="D1" s="18" t="s">
        <v>49</v>
      </c>
    </row>
    <row r="2" spans="2:4" x14ac:dyDescent="0.3">
      <c r="B2" s="18" t="s">
        <v>42</v>
      </c>
      <c r="C2" s="18" t="s">
        <v>38</v>
      </c>
      <c r="D2" s="18" t="s">
        <v>43</v>
      </c>
    </row>
    <row r="3" spans="2:4" x14ac:dyDescent="0.3">
      <c r="B3" s="18" t="s">
        <v>44</v>
      </c>
      <c r="C3" s="18" t="s">
        <v>38</v>
      </c>
      <c r="D3" s="18" t="s">
        <v>43</v>
      </c>
    </row>
    <row r="4" spans="2:4" x14ac:dyDescent="0.3">
      <c r="B4" s="18" t="s">
        <v>45</v>
      </c>
      <c r="C4" s="18" t="s">
        <v>39</v>
      </c>
      <c r="D4" s="33" t="s">
        <v>48</v>
      </c>
    </row>
    <row r="5" spans="2:4" x14ac:dyDescent="0.3">
      <c r="B5" s="18" t="s">
        <v>46</v>
      </c>
      <c r="C5" s="18" t="s">
        <v>39</v>
      </c>
      <c r="D5" s="33" t="s">
        <v>48</v>
      </c>
    </row>
    <row r="6" spans="2:4" x14ac:dyDescent="0.3">
      <c r="B6" s="18" t="s">
        <v>50</v>
      </c>
      <c r="C6" s="18" t="s">
        <v>52</v>
      </c>
      <c r="D6" s="33" t="s">
        <v>47</v>
      </c>
    </row>
    <row r="7" spans="2:4" x14ac:dyDescent="0.3">
      <c r="B7" s="18" t="s">
        <v>51</v>
      </c>
      <c r="C7" s="18" t="s">
        <v>52</v>
      </c>
      <c r="D7" s="33" t="s">
        <v>47</v>
      </c>
    </row>
    <row r="8" spans="2:4" x14ac:dyDescent="0.3">
      <c r="B8" s="18" t="s">
        <v>53</v>
      </c>
      <c r="C8" s="18" t="s">
        <v>52</v>
      </c>
      <c r="D8" s="33" t="s">
        <v>47</v>
      </c>
    </row>
    <row r="9" spans="2:4" x14ac:dyDescent="0.3">
      <c r="B9" s="18" t="s">
        <v>54</v>
      </c>
      <c r="C9" s="18" t="s">
        <v>37</v>
      </c>
      <c r="D9" s="18" t="s">
        <v>37</v>
      </c>
    </row>
    <row r="10" spans="2:4" x14ac:dyDescent="0.3">
      <c r="B10" s="18"/>
      <c r="C10" s="18"/>
    </row>
    <row r="11" spans="2:4" x14ac:dyDescent="0.3">
      <c r="B11" s="18"/>
      <c r="C11" s="18"/>
    </row>
    <row r="12" spans="2:4" x14ac:dyDescent="0.3">
      <c r="B12" s="18"/>
      <c r="C12" s="18"/>
    </row>
    <row r="13" spans="2:4" x14ac:dyDescent="0.3">
      <c r="B13" s="18"/>
      <c r="C13" s="18"/>
    </row>
    <row r="14" spans="2:4" x14ac:dyDescent="0.3">
      <c r="B14" s="18"/>
      <c r="C14" s="18"/>
    </row>
    <row r="15" spans="2:4" x14ac:dyDescent="0.3">
      <c r="B15" s="18"/>
      <c r="C15" s="18"/>
    </row>
    <row r="16" spans="2:4" x14ac:dyDescent="0.3">
      <c r="B16" s="18"/>
      <c r="C16" s="18"/>
    </row>
    <row r="17" spans="2:3" x14ac:dyDescent="0.3">
      <c r="B17" s="18"/>
      <c r="C17" s="18"/>
    </row>
    <row r="18" spans="2:3" x14ac:dyDescent="0.3">
      <c r="B18" s="18"/>
      <c r="C18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Résultats</vt:lpstr>
      <vt:lpstr>QA-QC</vt:lpstr>
      <vt:lpstr>Feuil2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Coudret</dc:creator>
  <cp:lastModifiedBy>Breider Florian Frédéric Vincent</cp:lastModifiedBy>
  <cp:lastPrinted>2021-08-27T07:45:50Z</cp:lastPrinted>
  <dcterms:created xsi:type="dcterms:W3CDTF">2021-08-24T13:13:58Z</dcterms:created>
  <dcterms:modified xsi:type="dcterms:W3CDTF">2023-10-30T18:36:21Z</dcterms:modified>
</cp:coreProperties>
</file>